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730" windowHeight="11760"/>
  </bookViews>
  <sheets>
    <sheet name="Table 1" sheetId="1" r:id="rId1"/>
    <sheet name="Table 2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1" l="1"/>
  <c r="H18" i="1" l="1"/>
  <c r="J18" i="1"/>
  <c r="K18" i="1" s="1"/>
  <c r="H17" i="1"/>
  <c r="J17" i="1"/>
  <c r="K17" i="1" s="1"/>
  <c r="H16" i="1"/>
  <c r="I16" i="1" s="1"/>
  <c r="J16" i="1"/>
  <c r="K16" i="1" s="1"/>
  <c r="J31" i="1" l="1"/>
  <c r="J32" i="1"/>
  <c r="J33" i="1"/>
  <c r="J34" i="1"/>
  <c r="H32" i="1"/>
  <c r="I32" i="1" s="1"/>
  <c r="H33" i="1"/>
  <c r="I33" i="1" s="1"/>
  <c r="H34" i="1"/>
  <c r="I34" i="1" s="1"/>
  <c r="H31" i="1"/>
  <c r="H30" i="1"/>
  <c r="J30" i="1"/>
  <c r="K31" i="1" l="1"/>
  <c r="K30" i="1"/>
  <c r="K34" i="1"/>
  <c r="K33" i="1"/>
  <c r="K32" i="1"/>
  <c r="J10" i="1"/>
  <c r="J11" i="1"/>
  <c r="J12" i="1"/>
  <c r="J13" i="1"/>
  <c r="J14" i="1"/>
  <c r="J15" i="1"/>
  <c r="J19" i="1"/>
  <c r="J20" i="1"/>
  <c r="J21" i="1"/>
  <c r="J22" i="1"/>
  <c r="J23" i="1"/>
  <c r="J24" i="1"/>
  <c r="J25" i="1"/>
  <c r="J26" i="1"/>
  <c r="J27" i="1"/>
  <c r="J28" i="1"/>
  <c r="J29" i="1"/>
  <c r="H11" i="1"/>
  <c r="I11" i="1" s="1"/>
  <c r="H12" i="1"/>
  <c r="H13" i="1"/>
  <c r="I13" i="1" s="1"/>
  <c r="H14" i="1"/>
  <c r="I14" i="1" s="1"/>
  <c r="H15" i="1"/>
  <c r="I15" i="1" s="1"/>
  <c r="H19" i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H28" i="1"/>
  <c r="I28" i="1" s="1"/>
  <c r="H29" i="1"/>
  <c r="H10" i="1"/>
  <c r="K26" i="1" l="1"/>
  <c r="K25" i="1"/>
  <c r="K15" i="1"/>
  <c r="K24" i="1"/>
  <c r="K23" i="1"/>
  <c r="K22" i="1"/>
  <c r="K11" i="1"/>
  <c r="K27" i="1"/>
  <c r="K28" i="1"/>
  <c r="K20" i="1"/>
  <c r="K14" i="1"/>
  <c r="K12" i="1"/>
  <c r="K10" i="1"/>
  <c r="K29" i="1"/>
  <c r="K21" i="1"/>
  <c r="K19" i="1"/>
  <c r="K13" i="1"/>
  <c r="I27" i="1"/>
  <c r="I35" i="1" s="1"/>
</calcChain>
</file>

<file path=xl/sharedStrings.xml><?xml version="1.0" encoding="utf-8"?>
<sst xmlns="http://schemas.openxmlformats.org/spreadsheetml/2006/main" count="74" uniqueCount="50">
  <si>
    <r>
      <rPr>
        <sz val="7.5"/>
        <rFont val="Times New Roman"/>
        <family val="1"/>
      </rPr>
      <t>Наименование Заказчика</t>
    </r>
  </si>
  <si>
    <r>
      <rPr>
        <sz val="7.5"/>
        <rFont val="Times New Roman"/>
        <family val="1"/>
      </rPr>
      <t>Основные характеристики объекта закупки</t>
    </r>
  </si>
  <si>
    <r>
      <rPr>
        <sz val="7.5"/>
        <rFont val="Times New Roman"/>
        <family val="1"/>
      </rPr>
      <t>В соответствии с техническим заданием</t>
    </r>
  </si>
  <si>
    <r>
      <rPr>
        <sz val="7.5"/>
        <rFont val="Times New Roman"/>
        <family val="1"/>
      </rPr>
      <t>Используемый метод определения НМЦК с обоснованием</t>
    </r>
  </si>
  <si>
    <r>
      <rPr>
        <sz val="7.5"/>
        <rFont val="Times New Roman"/>
        <family val="1"/>
      </rPr>
      <t>Начальная (максимальная) цена контракта (в соответствии с пунктом 1 части 1 статьи 22 Федерального закона №44-ФЗ от 05.04.2013) определена заказчиком посредством метода сопоставимых рыночных цен (анализа рынка)</t>
    </r>
  </si>
  <si>
    <r>
      <rPr>
        <sz val="7.5"/>
        <rFont val="Times New Roman"/>
        <family val="1"/>
      </rPr>
      <t>Дата подготовки обоснования НМЦК</t>
    </r>
  </si>
  <si>
    <t>Определение относит.сердеч.сосуд.риска до 40 лет</t>
  </si>
  <si>
    <t>Определение абсолютного сердеч.сосуд.риска после 40 лет</t>
  </si>
  <si>
    <t>Измерение внутриглазного давления</t>
  </si>
  <si>
    <t>Осмотр врачом неврологом</t>
  </si>
  <si>
    <t xml:space="preserve">Анализ крови на сахар </t>
  </si>
  <si>
    <t xml:space="preserve">Анализ крови на холестерин
</t>
  </si>
  <si>
    <t xml:space="preserve">Анализ крови на RW </t>
  </si>
  <si>
    <t>Электрокардиограмма</t>
  </si>
  <si>
    <t xml:space="preserve"> Измерение АД</t>
  </si>
  <si>
    <t xml:space="preserve"> Флюорография в двух проекциях</t>
  </si>
  <si>
    <t>УЗИ органов малого таза</t>
  </si>
  <si>
    <t>Маммография после 40 лет</t>
  </si>
  <si>
    <t>Анализ на гельминтозы</t>
  </si>
  <si>
    <t>Гигиеническое обучение и аттестация</t>
  </si>
  <si>
    <t>Замена старых ЛМК на новые ЛМК</t>
  </si>
  <si>
    <t>Исследование на носительство возбудителей кишечных инфекций</t>
  </si>
  <si>
    <t>Наименование  объекта закупки</t>
  </si>
  <si>
    <t>Спецификация</t>
  </si>
  <si>
    <t>Единица измерения по ОКЕИ</t>
  </si>
  <si>
    <t>Цена за ед., руб.</t>
  </si>
  <si>
    <t>Средняя цена за ед., руб.</t>
  </si>
  <si>
    <r>
      <rPr>
        <b/>
        <sz val="9"/>
        <rFont val="Times New Roman"/>
        <family val="1"/>
        <charset val="204"/>
      </rPr>
      <t>Общая
стоимость, руб.</t>
    </r>
  </si>
  <si>
    <t>Среднее квадратичное отклонение (σ)</t>
  </si>
  <si>
    <r>
      <rPr>
        <b/>
        <sz val="9"/>
        <rFont val="Times New Roman"/>
        <family val="1"/>
        <charset val="204"/>
      </rPr>
      <t>Коэффициент вариации (V),
%</t>
    </r>
  </si>
  <si>
    <t>Анализ крови общий клинический</t>
  </si>
  <si>
    <t>Анализ мочи общий клинический</t>
  </si>
  <si>
    <t>Забор крови из вены</t>
  </si>
  <si>
    <t>Осмотр врачом терапевтом</t>
  </si>
  <si>
    <t>Осмотр врачом стоматологом</t>
  </si>
  <si>
    <t>Осмотр врачом отоларингологом</t>
  </si>
  <si>
    <t>Осмотр врачом дерматовенерологом</t>
  </si>
  <si>
    <r>
      <rPr>
        <sz val="9"/>
        <rFont val="Times New Roman"/>
        <family val="1"/>
        <charset val="204"/>
      </rPr>
      <t>Оказание услуг по проведению периодического медосмотра
сотрудников для нужд общеобразовательных учреждений</t>
    </r>
  </si>
  <si>
    <r>
      <rPr>
        <sz val="9"/>
        <rFont val="Times New Roman"/>
        <family val="1"/>
        <charset val="204"/>
      </rPr>
      <t>Осмотр врачом
психиатром/наркологом</t>
    </r>
  </si>
  <si>
    <r>
      <rPr>
        <sz val="9"/>
        <rFont val="Times New Roman"/>
        <family val="1"/>
        <charset val="204"/>
      </rPr>
      <t>Осмотр врачом гинекологом с
цитологическим исследованием</t>
    </r>
  </si>
  <si>
    <t>Оказание услуг по проведению периодического медосмотра сотрудников образовательного учреждения</t>
  </si>
  <si>
    <t>Информация о валюте, используемой для формирования цены контракта и расчетов с поставщиком (подрядчиком, исполнителем) –Российский Рубль
Порядок применения официального курса иностранной валюты к рублю Российской Федерации, установленного Центральным банком Российской Федерации и используемого при оплате контракта - Не применяется</t>
  </si>
  <si>
    <t>СОШ № 1</t>
  </si>
  <si>
    <r>
      <t xml:space="preserve">ПРИМЕР: </t>
    </r>
    <r>
      <rPr>
        <b/>
        <sz val="9"/>
        <rFont val="Times New Roman"/>
        <family val="1"/>
      </rPr>
      <t>ОБОСНОВАНИЕ НАЧАЛЬНОЙ (МАКСИМАЛЬНОЙ) ЦЕНЫ КОНТРАКТА</t>
    </r>
  </si>
  <si>
    <t>условная единица</t>
  </si>
  <si>
    <t>Количество ед. изм.</t>
  </si>
  <si>
    <t>Коммерческое предложение 12/1от 01.06.2022</t>
  </si>
  <si>
    <t>Коммерческое предложение 12/2 от 02.06.2022</t>
  </si>
  <si>
    <t>Коммерческое предложение 12/3 от 06.06.2022</t>
  </si>
  <si>
    <t>Если действуют правила по нормированию, то стоимость услуг по медосмотру за одного человека не должна превышать норматив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</si>
</sst>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Times New Roman"/>
      <charset val="204"/>
    </font>
    <font>
      <b/>
      <sz val="9"/>
      <name val="Times New Roman"/>
    </font>
    <font>
      <sz val="7.5"/>
      <name val="Times New Roman"/>
    </font>
    <font>
      <b/>
      <sz val="7.5"/>
      <name val="Times New Roman"/>
    </font>
    <font>
      <b/>
      <sz val="9"/>
      <name val="Times New Roman"/>
      <family val="1"/>
    </font>
    <font>
      <sz val="7.5"/>
      <name val="Times New Roman"/>
      <family val="1"/>
    </font>
    <font>
      <b/>
      <sz val="7.5"/>
      <name val="Times New Roman"/>
      <family val="1"/>
    </font>
    <font>
      <sz val="10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center" vertical="top" wrapText="1"/>
    </xf>
    <xf numFmtId="1" fontId="10" fillId="0" borderId="2" xfId="0" applyNumberFormat="1" applyFont="1" applyFill="1" applyBorder="1" applyAlignment="1">
      <alignment horizontal="center" vertical="top" shrinkToFit="1"/>
    </xf>
    <xf numFmtId="1" fontId="10" fillId="0" borderId="2" xfId="0" applyNumberFormat="1" applyFont="1" applyFill="1" applyBorder="1" applyAlignment="1">
      <alignment horizontal="right" vertical="top" indent="3" shrinkToFit="1"/>
    </xf>
    <xf numFmtId="2" fontId="10" fillId="0" borderId="2" xfId="0" applyNumberFormat="1" applyFont="1" applyFill="1" applyBorder="1" applyAlignment="1">
      <alignment horizontal="center" vertical="top" shrinkToFit="1"/>
    </xf>
    <xf numFmtId="2" fontId="9" fillId="0" borderId="2" xfId="0" applyNumberFormat="1" applyFont="1" applyFill="1" applyBorder="1" applyAlignment="1">
      <alignment horizontal="center" vertical="top" shrinkToFit="1"/>
    </xf>
    <xf numFmtId="2" fontId="9" fillId="0" borderId="2" xfId="0" applyNumberFormat="1" applyFont="1" applyFill="1" applyBorder="1" applyAlignment="1">
      <alignment horizontal="right" vertical="top" indent="2" shrinkToFit="1"/>
    </xf>
    <xf numFmtId="1" fontId="10" fillId="0" borderId="2" xfId="0" applyNumberFormat="1" applyFont="1" applyFill="1" applyBorder="1" applyAlignment="1">
      <alignment horizontal="center" vertical="center" shrinkToFit="1"/>
    </xf>
    <xf numFmtId="2" fontId="10" fillId="0" borderId="6" xfId="0" applyNumberFormat="1" applyFont="1" applyFill="1" applyBorder="1" applyAlignment="1">
      <alignment horizontal="center" vertical="center" shrinkToFit="1"/>
    </xf>
    <xf numFmtId="2" fontId="10" fillId="0" borderId="2" xfId="0" applyNumberFormat="1" applyFont="1" applyFill="1" applyBorder="1" applyAlignment="1">
      <alignment horizontal="right" vertical="top" indent="2" shrinkToFit="1"/>
    </xf>
    <xf numFmtId="2" fontId="10" fillId="0" borderId="6" xfId="0" applyNumberFormat="1" applyFont="1" applyFill="1" applyBorder="1" applyAlignment="1">
      <alignment horizontal="center" vertical="top" shrinkToFit="1"/>
    </xf>
    <xf numFmtId="2" fontId="10" fillId="0" borderId="6" xfId="0" applyNumberFormat="1" applyFont="1" applyFill="1" applyBorder="1" applyAlignment="1">
      <alignment horizontal="right" vertical="top" indent="2" shrinkToFit="1"/>
    </xf>
    <xf numFmtId="2" fontId="9" fillId="0" borderId="6" xfId="0" applyNumberFormat="1" applyFont="1" applyFill="1" applyBorder="1" applyAlignment="1">
      <alignment horizontal="center" vertical="top" shrinkToFit="1"/>
    </xf>
    <xf numFmtId="2" fontId="9" fillId="0" borderId="6" xfId="0" applyNumberFormat="1" applyFont="1" applyFill="1" applyBorder="1" applyAlignment="1">
      <alignment horizontal="right" vertical="top" indent="2" shrinkToFit="1"/>
    </xf>
    <xf numFmtId="2" fontId="10" fillId="0" borderId="9" xfId="0" applyNumberFormat="1" applyFont="1" applyFill="1" applyBorder="1" applyAlignment="1">
      <alignment horizontal="center" vertical="top" shrinkToFit="1"/>
    </xf>
    <xf numFmtId="2" fontId="10" fillId="0" borderId="9" xfId="0" applyNumberFormat="1" applyFont="1" applyFill="1" applyBorder="1" applyAlignment="1">
      <alignment horizontal="right" vertical="top" indent="2" shrinkToFit="1"/>
    </xf>
    <xf numFmtId="2" fontId="9" fillId="0" borderId="9" xfId="0" applyNumberFormat="1" applyFont="1" applyFill="1" applyBorder="1" applyAlignment="1">
      <alignment horizontal="center" vertical="top" shrinkToFit="1"/>
    </xf>
    <xf numFmtId="2" fontId="9" fillId="0" borderId="9" xfId="0" applyNumberFormat="1" applyFont="1" applyFill="1" applyBorder="1" applyAlignment="1">
      <alignment horizontal="right" vertical="top" indent="2" shrinkToFit="1"/>
    </xf>
    <xf numFmtId="0" fontId="11" fillId="0" borderId="2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9" fillId="0" borderId="9" xfId="0" applyFont="1" applyFill="1" applyBorder="1" applyAlignment="1">
      <alignment vertical="top"/>
    </xf>
    <xf numFmtId="0" fontId="9" fillId="0" borderId="0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11" fillId="0" borderId="9" xfId="0" applyFont="1" applyFill="1" applyBorder="1" applyAlignment="1">
      <alignment vertical="top" wrapText="1"/>
    </xf>
    <xf numFmtId="1" fontId="10" fillId="0" borderId="6" xfId="0" applyNumberFormat="1" applyFont="1" applyFill="1" applyBorder="1" applyAlignment="1">
      <alignment horizontal="center" vertical="center" shrinkToFit="1"/>
    </xf>
    <xf numFmtId="1" fontId="10" fillId="0" borderId="9" xfId="0" applyNumberFormat="1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shrinkToFit="1"/>
    </xf>
    <xf numFmtId="2" fontId="10" fillId="0" borderId="0" xfId="0" applyNumberFormat="1" applyFont="1" applyFill="1" applyBorder="1" applyAlignment="1">
      <alignment horizontal="center" vertical="top" shrinkToFit="1"/>
    </xf>
    <xf numFmtId="2" fontId="10" fillId="0" borderId="0" xfId="0" applyNumberFormat="1" applyFont="1" applyFill="1" applyBorder="1" applyAlignment="1">
      <alignment horizontal="right" vertical="top" indent="2" shrinkToFit="1"/>
    </xf>
    <xf numFmtId="2" fontId="9" fillId="0" borderId="0" xfId="0" applyNumberFormat="1" applyFont="1" applyFill="1" applyBorder="1" applyAlignment="1">
      <alignment horizontal="center" vertical="top" shrinkToFit="1"/>
    </xf>
    <xf numFmtId="2" fontId="9" fillId="0" borderId="0" xfId="0" applyNumberFormat="1" applyFont="1" applyFill="1" applyBorder="1" applyAlignment="1">
      <alignment horizontal="right" vertical="top" indent="2" shrinkToFit="1"/>
    </xf>
    <xf numFmtId="0" fontId="9" fillId="0" borderId="0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center" wrapText="1" indent="2"/>
    </xf>
    <xf numFmtId="0" fontId="8" fillId="0" borderId="7" xfId="0" applyFont="1" applyFill="1" applyBorder="1" applyAlignment="1">
      <alignment horizontal="left" vertical="center" wrapText="1" indent="2"/>
    </xf>
    <xf numFmtId="0" fontId="8" fillId="0" borderId="6" xfId="0" applyFont="1" applyFill="1" applyBorder="1" applyAlignment="1">
      <alignment horizontal="left" vertical="center" wrapText="1" indent="4"/>
    </xf>
    <xf numFmtId="0" fontId="8" fillId="0" borderId="7" xfId="0" applyFont="1" applyFill="1" applyBorder="1" applyAlignment="1">
      <alignment horizontal="left" vertical="center" wrapText="1" indent="4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 indent="1"/>
    </xf>
    <xf numFmtId="0" fontId="8" fillId="0" borderId="7" xfId="0" applyFont="1" applyFill="1" applyBorder="1" applyAlignment="1">
      <alignment horizontal="left" vertical="center" wrapText="1" inden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4" fontId="5" fillId="0" borderId="3" xfId="0" applyNumberFormat="1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/>
    </xf>
    <xf numFmtId="2" fontId="14" fillId="0" borderId="2" xfId="0" applyNumberFormat="1" applyFont="1" applyFill="1" applyBorder="1" applyAlignment="1">
      <alignment horizontal="center" vertical="top" shrinkToFit="1"/>
    </xf>
    <xf numFmtId="2" fontId="14" fillId="0" borderId="6" xfId="0" applyNumberFormat="1" applyFont="1" applyFill="1" applyBorder="1" applyAlignment="1">
      <alignment horizontal="center" vertical="top" shrinkToFit="1"/>
    </xf>
    <xf numFmtId="2" fontId="14" fillId="0" borderId="9" xfId="0" applyNumberFormat="1" applyFont="1" applyFill="1" applyBorder="1" applyAlignment="1">
      <alignment horizontal="center" vertical="top" shrinkToFit="1"/>
    </xf>
    <xf numFmtId="2" fontId="14" fillId="0" borderId="0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topLeftCell="A25" zoomScaleNormal="100" workbookViewId="0">
      <selection activeCell="H35" sqref="H35"/>
    </sheetView>
  </sheetViews>
  <sheetFormatPr defaultRowHeight="12.75" x14ac:dyDescent="0.2"/>
  <cols>
    <col min="1" max="1" width="25.5" customWidth="1"/>
    <col min="2" max="2" width="32" customWidth="1"/>
    <col min="3" max="3" width="17.1640625" customWidth="1"/>
    <col min="4" max="4" width="14" customWidth="1"/>
    <col min="5" max="5" width="16.1640625" customWidth="1"/>
    <col min="6" max="6" width="15.5" customWidth="1"/>
    <col min="7" max="7" width="14.83203125" customWidth="1"/>
    <col min="8" max="8" width="14" customWidth="1"/>
    <col min="9" max="9" width="14.83203125" customWidth="1"/>
    <col min="10" max="10" width="14.6640625" customWidth="1"/>
    <col min="11" max="11" width="12.5" customWidth="1"/>
  </cols>
  <sheetData>
    <row r="1" spans="1:11" ht="12.75" customHeight="1" x14ac:dyDescent="0.2">
      <c r="A1" s="59" t="s">
        <v>43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3.35" customHeight="1" x14ac:dyDescent="0.2">
      <c r="A2" s="60" t="s">
        <v>40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1.1" customHeight="1" x14ac:dyDescent="0.2">
      <c r="A3" s="42" t="s">
        <v>0</v>
      </c>
      <c r="B3" s="43"/>
      <c r="C3" s="43"/>
      <c r="D3" s="44"/>
      <c r="E3" s="62" t="s">
        <v>42</v>
      </c>
      <c r="F3" s="63"/>
      <c r="G3" s="63"/>
      <c r="H3" s="63"/>
      <c r="I3" s="63"/>
      <c r="J3" s="63"/>
      <c r="K3" s="64"/>
    </row>
    <row r="4" spans="1:11" ht="9.9499999999999993" customHeight="1" x14ac:dyDescent="0.2">
      <c r="A4" s="42" t="s">
        <v>1</v>
      </c>
      <c r="B4" s="43"/>
      <c r="C4" s="43"/>
      <c r="D4" s="44"/>
      <c r="E4" s="42" t="s">
        <v>2</v>
      </c>
      <c r="F4" s="43"/>
      <c r="G4" s="43"/>
      <c r="H4" s="43"/>
      <c r="I4" s="43"/>
      <c r="J4" s="43"/>
      <c r="K4" s="44"/>
    </row>
    <row r="5" spans="1:11" ht="25.5" customHeight="1" x14ac:dyDescent="0.2">
      <c r="A5" s="42" t="s">
        <v>3</v>
      </c>
      <c r="B5" s="43"/>
      <c r="C5" s="43"/>
      <c r="D5" s="44"/>
      <c r="E5" s="42" t="s">
        <v>4</v>
      </c>
      <c r="F5" s="43"/>
      <c r="G5" s="43"/>
      <c r="H5" s="43"/>
      <c r="I5" s="43"/>
      <c r="J5" s="43"/>
      <c r="K5" s="44"/>
    </row>
    <row r="6" spans="1:11" ht="9.9499999999999993" customHeight="1" x14ac:dyDescent="0.2">
      <c r="A6" s="42" t="s">
        <v>5</v>
      </c>
      <c r="B6" s="43"/>
      <c r="C6" s="43"/>
      <c r="D6" s="44"/>
      <c r="E6" s="65">
        <v>44718</v>
      </c>
      <c r="F6" s="43"/>
      <c r="G6" s="43"/>
      <c r="H6" s="43"/>
      <c r="I6" s="43"/>
      <c r="J6" s="43"/>
      <c r="K6" s="44"/>
    </row>
    <row r="7" spans="1:11" ht="24.2" customHeight="1" x14ac:dyDescent="0.2">
      <c r="A7" s="45" t="s">
        <v>22</v>
      </c>
      <c r="B7" s="47" t="s">
        <v>23</v>
      </c>
      <c r="C7" s="49" t="s">
        <v>24</v>
      </c>
      <c r="D7" s="51" t="s">
        <v>45</v>
      </c>
      <c r="E7" s="53" t="s">
        <v>25</v>
      </c>
      <c r="F7" s="54"/>
      <c r="G7" s="55"/>
      <c r="H7" s="56" t="s">
        <v>26</v>
      </c>
      <c r="I7" s="38" t="s">
        <v>27</v>
      </c>
      <c r="J7" s="56" t="s">
        <v>28</v>
      </c>
      <c r="K7" s="38" t="s">
        <v>29</v>
      </c>
    </row>
    <row r="8" spans="1:11" ht="57.75" customHeight="1" x14ac:dyDescent="0.2">
      <c r="A8" s="46"/>
      <c r="B8" s="48"/>
      <c r="C8" s="50"/>
      <c r="D8" s="52"/>
      <c r="E8" s="2" t="s">
        <v>46</v>
      </c>
      <c r="F8" s="2" t="s">
        <v>47</v>
      </c>
      <c r="G8" s="2" t="s">
        <v>48</v>
      </c>
      <c r="H8" s="57"/>
      <c r="I8" s="58"/>
      <c r="J8" s="57"/>
      <c r="K8" s="58"/>
    </row>
    <row r="9" spans="1:11" ht="9.9499999999999993" customHeight="1" x14ac:dyDescent="0.2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4">
        <v>11</v>
      </c>
    </row>
    <row r="10" spans="1:11" ht="29.25" customHeight="1" x14ac:dyDescent="0.2">
      <c r="A10" s="38" t="s">
        <v>37</v>
      </c>
      <c r="B10" s="19" t="s">
        <v>30</v>
      </c>
      <c r="C10" s="66" t="s">
        <v>44</v>
      </c>
      <c r="D10" s="8">
        <v>163</v>
      </c>
      <c r="E10" s="5">
        <v>210</v>
      </c>
      <c r="F10" s="5">
        <v>200</v>
      </c>
      <c r="G10" s="5">
        <v>210</v>
      </c>
      <c r="H10" s="68">
        <f>AVERAGE(E10:G10)</f>
        <v>206.66666666666666</v>
      </c>
      <c r="I10" s="6">
        <v>13020.21</v>
      </c>
      <c r="J10" s="6">
        <f>STDEV(E10:G10)</f>
        <v>5.7735026918962573</v>
      </c>
      <c r="K10" s="7">
        <f>(J10/H10)*100</f>
        <v>2.7936303347885114</v>
      </c>
    </row>
    <row r="11" spans="1:11" ht="19.7" customHeight="1" x14ac:dyDescent="0.2">
      <c r="A11" s="39"/>
      <c r="B11" s="19" t="s">
        <v>31</v>
      </c>
      <c r="C11" s="66" t="s">
        <v>44</v>
      </c>
      <c r="D11" s="8">
        <v>163</v>
      </c>
      <c r="E11" s="5">
        <v>120</v>
      </c>
      <c r="F11" s="5">
        <v>120</v>
      </c>
      <c r="G11" s="5">
        <v>120</v>
      </c>
      <c r="H11" s="68">
        <f t="shared" ref="H11:H34" si="0">AVERAGE(E11:G11)</f>
        <v>120</v>
      </c>
      <c r="I11" s="6">
        <f t="shared" ref="I11:I34" si="1">D11*H11</f>
        <v>19560</v>
      </c>
      <c r="J11" s="6">
        <f t="shared" ref="J11:J34" si="2">STDEV(E11:G11)</f>
        <v>0</v>
      </c>
      <c r="K11" s="7">
        <f t="shared" ref="K11:K34" si="3">(J11/H11)*100</f>
        <v>0</v>
      </c>
    </row>
    <row r="12" spans="1:11" ht="19.7" customHeight="1" x14ac:dyDescent="0.2">
      <c r="A12" s="39"/>
      <c r="B12" s="19" t="s">
        <v>10</v>
      </c>
      <c r="C12" s="66" t="s">
        <v>44</v>
      </c>
      <c r="D12" s="8">
        <v>163</v>
      </c>
      <c r="E12" s="5">
        <v>100</v>
      </c>
      <c r="F12" s="5">
        <v>90</v>
      </c>
      <c r="G12" s="5">
        <v>100</v>
      </c>
      <c r="H12" s="68">
        <f t="shared" si="0"/>
        <v>96.666666666666671</v>
      </c>
      <c r="I12" s="6">
        <v>6090.21</v>
      </c>
      <c r="J12" s="6">
        <f t="shared" si="2"/>
        <v>5.7735026918962573</v>
      </c>
      <c r="K12" s="7">
        <f t="shared" si="3"/>
        <v>5.9725889916168171</v>
      </c>
    </row>
    <row r="13" spans="1:11" ht="19.7" customHeight="1" x14ac:dyDescent="0.2">
      <c r="A13" s="39"/>
      <c r="B13" s="19" t="s">
        <v>11</v>
      </c>
      <c r="C13" s="66" t="s">
        <v>44</v>
      </c>
      <c r="D13" s="8">
        <v>163</v>
      </c>
      <c r="E13" s="5">
        <v>100</v>
      </c>
      <c r="F13" s="5">
        <v>100</v>
      </c>
      <c r="G13" s="5">
        <v>100</v>
      </c>
      <c r="H13" s="68">
        <f t="shared" si="0"/>
        <v>100</v>
      </c>
      <c r="I13" s="6">
        <f t="shared" si="1"/>
        <v>16300</v>
      </c>
      <c r="J13" s="6">
        <f t="shared" si="2"/>
        <v>0</v>
      </c>
      <c r="K13" s="7">
        <f t="shared" si="3"/>
        <v>0</v>
      </c>
    </row>
    <row r="14" spans="1:11" ht="19.7" customHeight="1" x14ac:dyDescent="0.2">
      <c r="A14" s="39"/>
      <c r="B14" s="19" t="s">
        <v>12</v>
      </c>
      <c r="C14" s="66" t="s">
        <v>44</v>
      </c>
      <c r="D14" s="8">
        <v>163</v>
      </c>
      <c r="E14" s="5">
        <v>150</v>
      </c>
      <c r="F14" s="5">
        <v>150</v>
      </c>
      <c r="G14" s="5">
        <v>150</v>
      </c>
      <c r="H14" s="68">
        <f t="shared" si="0"/>
        <v>150</v>
      </c>
      <c r="I14" s="6">
        <f t="shared" si="1"/>
        <v>24450</v>
      </c>
      <c r="J14" s="6">
        <f t="shared" si="2"/>
        <v>0</v>
      </c>
      <c r="K14" s="7">
        <f t="shared" si="3"/>
        <v>0</v>
      </c>
    </row>
    <row r="15" spans="1:11" ht="19.7" customHeight="1" x14ac:dyDescent="0.2">
      <c r="A15" s="39"/>
      <c r="B15" s="19" t="s">
        <v>32</v>
      </c>
      <c r="C15" s="66" t="s">
        <v>44</v>
      </c>
      <c r="D15" s="8">
        <v>163</v>
      </c>
      <c r="E15" s="5">
        <v>60</v>
      </c>
      <c r="F15" s="5">
        <v>60</v>
      </c>
      <c r="G15" s="5">
        <v>60</v>
      </c>
      <c r="H15" s="68">
        <f t="shared" si="0"/>
        <v>60</v>
      </c>
      <c r="I15" s="6">
        <f t="shared" si="1"/>
        <v>9780</v>
      </c>
      <c r="J15" s="6">
        <f t="shared" si="2"/>
        <v>0</v>
      </c>
      <c r="K15" s="7">
        <f t="shared" si="3"/>
        <v>0</v>
      </c>
    </row>
    <row r="16" spans="1:11" ht="19.7" customHeight="1" x14ac:dyDescent="0.2">
      <c r="A16" s="39"/>
      <c r="B16" s="20" t="s">
        <v>13</v>
      </c>
      <c r="C16" s="66" t="s">
        <v>44</v>
      </c>
      <c r="D16" s="8">
        <v>163</v>
      </c>
      <c r="E16" s="5">
        <v>200</v>
      </c>
      <c r="F16" s="5">
        <v>200</v>
      </c>
      <c r="G16" s="5">
        <v>200</v>
      </c>
      <c r="H16" s="68">
        <f t="shared" si="0"/>
        <v>200</v>
      </c>
      <c r="I16" s="6">
        <f t="shared" si="1"/>
        <v>32600</v>
      </c>
      <c r="J16" s="6">
        <f t="shared" si="2"/>
        <v>0</v>
      </c>
      <c r="K16" s="7">
        <f t="shared" si="3"/>
        <v>0</v>
      </c>
    </row>
    <row r="17" spans="1:11" ht="19.7" customHeight="1" x14ac:dyDescent="0.2">
      <c r="A17" s="40"/>
      <c r="B17" s="21" t="s">
        <v>14</v>
      </c>
      <c r="C17" s="66" t="s">
        <v>44</v>
      </c>
      <c r="D17" s="8">
        <v>163</v>
      </c>
      <c r="E17" s="5">
        <v>60</v>
      </c>
      <c r="F17" s="5">
        <v>60</v>
      </c>
      <c r="G17" s="5">
        <v>70</v>
      </c>
      <c r="H17" s="68">
        <f t="shared" si="0"/>
        <v>63.333333333333336</v>
      </c>
      <c r="I17" s="6">
        <v>3989.79</v>
      </c>
      <c r="J17" s="6">
        <f t="shared" si="2"/>
        <v>5.7735026918962582</v>
      </c>
      <c r="K17" s="7">
        <f t="shared" si="3"/>
        <v>9.1160568819414607</v>
      </c>
    </row>
    <row r="18" spans="1:11" ht="27" customHeight="1" x14ac:dyDescent="0.2">
      <c r="A18" s="39"/>
      <c r="B18" s="22" t="s">
        <v>6</v>
      </c>
      <c r="C18" s="66" t="s">
        <v>44</v>
      </c>
      <c r="D18" s="8">
        <v>63</v>
      </c>
      <c r="E18" s="5">
        <v>100</v>
      </c>
      <c r="F18" s="5">
        <v>80</v>
      </c>
      <c r="G18" s="5">
        <v>100</v>
      </c>
      <c r="H18" s="68">
        <f t="shared" si="0"/>
        <v>93.333333333333329</v>
      </c>
      <c r="I18" s="6">
        <v>1306.6199999999999</v>
      </c>
      <c r="J18" s="6">
        <f t="shared" si="2"/>
        <v>11.547005383792541</v>
      </c>
      <c r="K18" s="7">
        <f t="shared" si="3"/>
        <v>12.371791482634867</v>
      </c>
    </row>
    <row r="19" spans="1:11" ht="33" customHeight="1" x14ac:dyDescent="0.2">
      <c r="A19" s="39"/>
      <c r="B19" s="19" t="s">
        <v>7</v>
      </c>
      <c r="C19" s="66" t="s">
        <v>44</v>
      </c>
      <c r="D19" s="8">
        <v>100</v>
      </c>
      <c r="E19" s="5">
        <v>80</v>
      </c>
      <c r="F19" s="5">
        <v>80</v>
      </c>
      <c r="G19" s="5">
        <v>70</v>
      </c>
      <c r="H19" s="68">
        <f t="shared" si="0"/>
        <v>76.666666666666671</v>
      </c>
      <c r="I19" s="6">
        <v>3756.83</v>
      </c>
      <c r="J19" s="6">
        <f t="shared" si="2"/>
        <v>5.7735026918962573</v>
      </c>
      <c r="K19" s="7">
        <f t="shared" si="3"/>
        <v>7.5306556850820741</v>
      </c>
    </row>
    <row r="20" spans="1:11" ht="19.7" customHeight="1" x14ac:dyDescent="0.2">
      <c r="A20" s="39"/>
      <c r="B20" s="19" t="s">
        <v>15</v>
      </c>
      <c r="C20" s="66" t="s">
        <v>44</v>
      </c>
      <c r="D20" s="8">
        <v>163</v>
      </c>
      <c r="E20" s="5">
        <v>330</v>
      </c>
      <c r="F20" s="5">
        <v>330</v>
      </c>
      <c r="G20" s="5">
        <v>300</v>
      </c>
      <c r="H20" s="68">
        <f t="shared" si="0"/>
        <v>320</v>
      </c>
      <c r="I20" s="6">
        <f t="shared" si="1"/>
        <v>52160</v>
      </c>
      <c r="J20" s="6">
        <f t="shared" si="2"/>
        <v>17.320508075688775</v>
      </c>
      <c r="K20" s="7">
        <f t="shared" si="3"/>
        <v>5.4126587736527423</v>
      </c>
    </row>
    <row r="21" spans="1:11" ht="30.75" customHeight="1" x14ac:dyDescent="0.2">
      <c r="A21" s="39"/>
      <c r="B21" s="19" t="s">
        <v>8</v>
      </c>
      <c r="C21" s="66" t="s">
        <v>44</v>
      </c>
      <c r="D21" s="8">
        <v>63</v>
      </c>
      <c r="E21" s="5">
        <v>90</v>
      </c>
      <c r="F21" s="5">
        <v>90</v>
      </c>
      <c r="G21" s="5">
        <v>90</v>
      </c>
      <c r="H21" s="68">
        <f t="shared" si="0"/>
        <v>90</v>
      </c>
      <c r="I21" s="6">
        <f t="shared" si="1"/>
        <v>5670</v>
      </c>
      <c r="J21" s="6">
        <f t="shared" si="2"/>
        <v>0</v>
      </c>
      <c r="K21" s="7">
        <f t="shared" si="3"/>
        <v>0</v>
      </c>
    </row>
    <row r="22" spans="1:11" ht="19.7" customHeight="1" x14ac:dyDescent="0.2">
      <c r="A22" s="39"/>
      <c r="B22" s="19" t="s">
        <v>33</v>
      </c>
      <c r="C22" s="66" t="s">
        <v>44</v>
      </c>
      <c r="D22" s="8">
        <v>163</v>
      </c>
      <c r="E22" s="5">
        <v>100</v>
      </c>
      <c r="F22" s="5">
        <v>100</v>
      </c>
      <c r="G22" s="5">
        <v>100</v>
      </c>
      <c r="H22" s="68">
        <f t="shared" si="0"/>
        <v>100</v>
      </c>
      <c r="I22" s="6">
        <f t="shared" si="1"/>
        <v>16300</v>
      </c>
      <c r="J22" s="6">
        <f t="shared" si="2"/>
        <v>0</v>
      </c>
      <c r="K22" s="7">
        <f t="shared" si="3"/>
        <v>0</v>
      </c>
    </row>
    <row r="23" spans="1:11" ht="19.7" customHeight="1" x14ac:dyDescent="0.2">
      <c r="A23" s="39"/>
      <c r="B23" s="19" t="s">
        <v>34</v>
      </c>
      <c r="C23" s="66" t="s">
        <v>44</v>
      </c>
      <c r="D23" s="8">
        <v>163</v>
      </c>
      <c r="E23" s="5">
        <v>100</v>
      </c>
      <c r="F23" s="5">
        <v>100</v>
      </c>
      <c r="G23" s="5">
        <v>100</v>
      </c>
      <c r="H23" s="68">
        <f t="shared" si="0"/>
        <v>100</v>
      </c>
      <c r="I23" s="6">
        <f t="shared" si="1"/>
        <v>16300</v>
      </c>
      <c r="J23" s="6">
        <f t="shared" si="2"/>
        <v>0</v>
      </c>
      <c r="K23" s="7">
        <f t="shared" si="3"/>
        <v>0</v>
      </c>
    </row>
    <row r="24" spans="1:11" ht="19.7" customHeight="1" x14ac:dyDescent="0.2">
      <c r="A24" s="39"/>
      <c r="B24" s="19" t="s">
        <v>35</v>
      </c>
      <c r="C24" s="66" t="s">
        <v>44</v>
      </c>
      <c r="D24" s="8">
        <v>163</v>
      </c>
      <c r="E24" s="5">
        <v>100</v>
      </c>
      <c r="F24" s="5">
        <v>100</v>
      </c>
      <c r="G24" s="5">
        <v>100</v>
      </c>
      <c r="H24" s="68">
        <f t="shared" si="0"/>
        <v>100</v>
      </c>
      <c r="I24" s="6">
        <f t="shared" si="1"/>
        <v>16300</v>
      </c>
      <c r="J24" s="6">
        <f t="shared" si="2"/>
        <v>0</v>
      </c>
      <c r="K24" s="7">
        <f t="shared" si="3"/>
        <v>0</v>
      </c>
    </row>
    <row r="25" spans="1:11" ht="19.7" customHeight="1" x14ac:dyDescent="0.2">
      <c r="A25" s="39"/>
      <c r="B25" s="19" t="s">
        <v>36</v>
      </c>
      <c r="C25" s="66" t="s">
        <v>44</v>
      </c>
      <c r="D25" s="8">
        <v>163</v>
      </c>
      <c r="E25" s="5">
        <v>100</v>
      </c>
      <c r="F25" s="5">
        <v>100</v>
      </c>
      <c r="G25" s="5">
        <v>100</v>
      </c>
      <c r="H25" s="68">
        <f t="shared" si="0"/>
        <v>100</v>
      </c>
      <c r="I25" s="6">
        <f t="shared" si="1"/>
        <v>16300</v>
      </c>
      <c r="J25" s="6">
        <f t="shared" si="2"/>
        <v>0</v>
      </c>
      <c r="K25" s="7">
        <f t="shared" si="3"/>
        <v>0</v>
      </c>
    </row>
    <row r="26" spans="1:11" ht="30.6" customHeight="1" x14ac:dyDescent="0.2">
      <c r="A26" s="39"/>
      <c r="B26" s="23" t="s">
        <v>38</v>
      </c>
      <c r="C26" s="66" t="s">
        <v>44</v>
      </c>
      <c r="D26" s="8">
        <v>163</v>
      </c>
      <c r="E26" s="5">
        <v>100</v>
      </c>
      <c r="F26" s="5">
        <v>100</v>
      </c>
      <c r="G26" s="5">
        <v>100</v>
      </c>
      <c r="H26" s="68">
        <f t="shared" si="0"/>
        <v>100</v>
      </c>
      <c r="I26" s="6">
        <f t="shared" si="1"/>
        <v>16300</v>
      </c>
      <c r="J26" s="6">
        <f t="shared" si="2"/>
        <v>0</v>
      </c>
      <c r="K26" s="7">
        <f t="shared" si="3"/>
        <v>0</v>
      </c>
    </row>
    <row r="27" spans="1:11" ht="36" customHeight="1" x14ac:dyDescent="0.2">
      <c r="A27" s="39"/>
      <c r="B27" s="24" t="s">
        <v>39</v>
      </c>
      <c r="C27" s="66" t="s">
        <v>44</v>
      </c>
      <c r="D27" s="8">
        <v>100</v>
      </c>
      <c r="E27" s="5">
        <v>450</v>
      </c>
      <c r="F27" s="5">
        <v>450</v>
      </c>
      <c r="G27" s="5">
        <v>450</v>
      </c>
      <c r="H27" s="68">
        <f t="shared" si="0"/>
        <v>450</v>
      </c>
      <c r="I27" s="6">
        <f t="shared" si="1"/>
        <v>45000</v>
      </c>
      <c r="J27" s="6">
        <f t="shared" si="2"/>
        <v>0</v>
      </c>
      <c r="K27" s="7">
        <f t="shared" si="3"/>
        <v>0</v>
      </c>
    </row>
    <row r="28" spans="1:11" ht="29.85" customHeight="1" x14ac:dyDescent="0.2">
      <c r="A28" s="40"/>
      <c r="B28" s="21" t="s">
        <v>16</v>
      </c>
      <c r="C28" s="66" t="s">
        <v>44</v>
      </c>
      <c r="D28" s="8">
        <v>123</v>
      </c>
      <c r="E28" s="9">
        <v>200</v>
      </c>
      <c r="F28" s="9">
        <v>200</v>
      </c>
      <c r="G28" s="9">
        <v>200</v>
      </c>
      <c r="H28" s="68">
        <f t="shared" si="0"/>
        <v>200</v>
      </c>
      <c r="I28" s="6">
        <f t="shared" si="1"/>
        <v>24600</v>
      </c>
      <c r="J28" s="6">
        <f t="shared" si="2"/>
        <v>0</v>
      </c>
      <c r="K28" s="7">
        <f t="shared" si="3"/>
        <v>0</v>
      </c>
    </row>
    <row r="29" spans="1:11" ht="19.7" customHeight="1" x14ac:dyDescent="0.2">
      <c r="A29" s="41"/>
      <c r="B29" s="21" t="s">
        <v>17</v>
      </c>
      <c r="C29" s="66" t="s">
        <v>44</v>
      </c>
      <c r="D29" s="8">
        <v>100</v>
      </c>
      <c r="E29" s="5">
        <v>1650</v>
      </c>
      <c r="F29" s="5">
        <v>1600</v>
      </c>
      <c r="G29" s="10">
        <v>1650</v>
      </c>
      <c r="H29" s="68">
        <f t="shared" si="0"/>
        <v>1633.3333333333333</v>
      </c>
      <c r="I29" s="6">
        <v>80033.17</v>
      </c>
      <c r="J29" s="6">
        <f t="shared" si="2"/>
        <v>28.867513459481287</v>
      </c>
      <c r="K29" s="7">
        <f t="shared" si="3"/>
        <v>1.7673987832335485</v>
      </c>
    </row>
    <row r="30" spans="1:11" ht="19.7" customHeight="1" x14ac:dyDescent="0.2">
      <c r="A30" s="41"/>
      <c r="B30" s="21" t="s">
        <v>18</v>
      </c>
      <c r="C30" s="66" t="s">
        <v>44</v>
      </c>
      <c r="D30" s="8">
        <v>163</v>
      </c>
      <c r="E30" s="5">
        <v>120</v>
      </c>
      <c r="F30" s="5">
        <v>110</v>
      </c>
      <c r="G30" s="10">
        <v>120</v>
      </c>
      <c r="H30" s="68">
        <f t="shared" si="0"/>
        <v>116.66666666666667</v>
      </c>
      <c r="I30" s="6">
        <v>7350.21</v>
      </c>
      <c r="J30" s="6">
        <f t="shared" si="2"/>
        <v>5.7735026918962573</v>
      </c>
      <c r="K30" s="7">
        <f t="shared" si="3"/>
        <v>4.948716593053935</v>
      </c>
    </row>
    <row r="31" spans="1:11" ht="19.7" customHeight="1" x14ac:dyDescent="0.2">
      <c r="A31" s="41"/>
      <c r="B31" s="21" t="s">
        <v>19</v>
      </c>
      <c r="C31" s="66" t="s">
        <v>44</v>
      </c>
      <c r="D31" s="8">
        <v>144</v>
      </c>
      <c r="E31" s="5">
        <v>900</v>
      </c>
      <c r="F31" s="5">
        <v>900</v>
      </c>
      <c r="G31" s="10">
        <v>1000</v>
      </c>
      <c r="H31" s="68">
        <f t="shared" si="0"/>
        <v>933.33333333333337</v>
      </c>
      <c r="I31" s="6">
        <v>41066.519999999997</v>
      </c>
      <c r="J31" s="6">
        <f t="shared" si="2"/>
        <v>57.735026918962575</v>
      </c>
      <c r="K31" s="7">
        <f t="shared" si="3"/>
        <v>6.1858957413174185</v>
      </c>
    </row>
    <row r="32" spans="1:11" ht="19.7" customHeight="1" x14ac:dyDescent="0.2">
      <c r="A32" s="41"/>
      <c r="B32" s="28" t="s">
        <v>20</v>
      </c>
      <c r="C32" s="66" t="s">
        <v>44</v>
      </c>
      <c r="D32" s="26">
        <v>120</v>
      </c>
      <c r="E32" s="11">
        <v>1200</v>
      </c>
      <c r="F32" s="11">
        <v>1200</v>
      </c>
      <c r="G32" s="12">
        <v>1200</v>
      </c>
      <c r="H32" s="69">
        <f t="shared" si="0"/>
        <v>1200</v>
      </c>
      <c r="I32" s="13">
        <f t="shared" si="1"/>
        <v>144000</v>
      </c>
      <c r="J32" s="13">
        <f t="shared" si="2"/>
        <v>0</v>
      </c>
      <c r="K32" s="14">
        <f t="shared" si="3"/>
        <v>0</v>
      </c>
    </row>
    <row r="33" spans="1:11" ht="19.7" customHeight="1" x14ac:dyDescent="0.2">
      <c r="A33" s="41"/>
      <c r="B33" s="21" t="s">
        <v>21</v>
      </c>
      <c r="C33" s="66" t="s">
        <v>44</v>
      </c>
      <c r="D33" s="27">
        <v>120</v>
      </c>
      <c r="E33" s="15">
        <v>180</v>
      </c>
      <c r="F33" s="15">
        <v>180</v>
      </c>
      <c r="G33" s="16">
        <v>180</v>
      </c>
      <c r="H33" s="70">
        <f t="shared" si="0"/>
        <v>180</v>
      </c>
      <c r="I33" s="17">
        <f t="shared" si="1"/>
        <v>21600</v>
      </c>
      <c r="J33" s="17">
        <f t="shared" si="2"/>
        <v>0</v>
      </c>
      <c r="K33" s="18">
        <f t="shared" si="3"/>
        <v>0</v>
      </c>
    </row>
    <row r="34" spans="1:11" ht="19.7" customHeight="1" x14ac:dyDescent="0.2">
      <c r="A34" s="41"/>
      <c r="B34" s="25" t="s">
        <v>9</v>
      </c>
      <c r="C34" s="66" t="s">
        <v>44</v>
      </c>
      <c r="D34" s="27">
        <v>163</v>
      </c>
      <c r="E34" s="15">
        <v>100</v>
      </c>
      <c r="F34" s="15">
        <v>100</v>
      </c>
      <c r="G34" s="16">
        <v>100</v>
      </c>
      <c r="H34" s="70">
        <f t="shared" si="0"/>
        <v>100</v>
      </c>
      <c r="I34" s="17">
        <f t="shared" si="1"/>
        <v>16300</v>
      </c>
      <c r="J34" s="17">
        <f t="shared" si="2"/>
        <v>0</v>
      </c>
      <c r="K34" s="18">
        <f t="shared" si="3"/>
        <v>0</v>
      </c>
    </row>
    <row r="35" spans="1:11" ht="19.7" customHeight="1" x14ac:dyDescent="0.2">
      <c r="A35" s="29"/>
      <c r="B35" s="30"/>
      <c r="C35" s="31"/>
      <c r="D35" s="32"/>
      <c r="E35" s="33"/>
      <c r="F35" s="33"/>
      <c r="G35" s="34"/>
      <c r="H35" s="71">
        <f>SUM(H10:H34)</f>
        <v>6890</v>
      </c>
      <c r="I35" s="35">
        <f>SUM(I10:I34)</f>
        <v>650133.56000000006</v>
      </c>
      <c r="J35" s="35"/>
      <c r="K35" s="36"/>
    </row>
    <row r="36" spans="1:11" ht="19.7" customHeight="1" x14ac:dyDescent="0.2">
      <c r="A36" s="37" t="s">
        <v>41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</row>
    <row r="37" spans="1:11" ht="19.7" customHeight="1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</row>
    <row r="38" spans="1:11" x14ac:dyDescent="0.2">
      <c r="A38" s="67" t="s">
        <v>49</v>
      </c>
      <c r="B38" s="67"/>
      <c r="C38" s="67"/>
      <c r="D38" s="67"/>
      <c r="E38" s="67"/>
      <c r="F38" s="67"/>
      <c r="G38" s="67"/>
    </row>
    <row r="46" spans="1:11" x14ac:dyDescent="0.2">
      <c r="A46" s="1"/>
    </row>
  </sheetData>
  <mergeCells count="22">
    <mergeCell ref="A1:K1"/>
    <mergeCell ref="A2:K2"/>
    <mergeCell ref="A3:D3"/>
    <mergeCell ref="E3:K3"/>
    <mergeCell ref="A4:D4"/>
    <mergeCell ref="E4:K4"/>
    <mergeCell ref="A36:K37"/>
    <mergeCell ref="A10:A28"/>
    <mergeCell ref="A29:A34"/>
    <mergeCell ref="A5:D5"/>
    <mergeCell ref="E5:K5"/>
    <mergeCell ref="A6:D6"/>
    <mergeCell ref="E6:K6"/>
    <mergeCell ref="A7:A8"/>
    <mergeCell ref="B7:B8"/>
    <mergeCell ref="C7:C8"/>
    <mergeCell ref="D7:D8"/>
    <mergeCell ref="E7:G7"/>
    <mergeCell ref="H7:H8"/>
    <mergeCell ref="I7:I8"/>
    <mergeCell ref="J7:J8"/>
    <mergeCell ref="K7:K8"/>
  </mergeCells>
  <pageMargins left="0.7" right="0.7" top="0.75" bottom="0.75" header="0.3" footer="0.3"/>
  <pageSetup paperSize="9" scale="61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" workbookViewId="0">
      <selection activeCell="C39" sqref="C39"/>
    </sheetView>
  </sheetViews>
  <sheetFormatPr defaultRowHeight="12.75" x14ac:dyDescent="0.2"/>
  <cols>
    <col min="1" max="1" width="58" customWidth="1"/>
    <col min="2" max="2" width="44" customWidth="1"/>
    <col min="3" max="3" width="86" customWidth="1"/>
    <col min="4" max="4" width="48" customWidth="1"/>
  </cols>
  <sheetData>
    <row r="1" ht="104.1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HP</dc:creator>
  <cp:lastModifiedBy>Пользователь Windows</cp:lastModifiedBy>
  <cp:lastPrinted>2021-06-01T13:00:25Z</cp:lastPrinted>
  <dcterms:created xsi:type="dcterms:W3CDTF">2021-04-23T12:54:32Z</dcterms:created>
  <dcterms:modified xsi:type="dcterms:W3CDTF">2022-06-06T15:08:13Z</dcterms:modified>
</cp:coreProperties>
</file>